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RDER" sheetId="1" r:id="rId1"/>
  </sheets>
  <definedNames>
    <definedName name="_xlnm._FilterDatabase" localSheetId="0" hidden="1">ORDER!$B$4:$N$11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16" i="1" l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H8" i="1"/>
  <c r="H7" i="1"/>
  <c r="H6" i="1"/>
  <c r="I6" i="1" s="1"/>
  <c r="H5" i="1"/>
  <c r="I5" i="1" s="1"/>
  <c r="K15" i="1"/>
  <c r="K14" i="1"/>
  <c r="K13" i="1"/>
  <c r="K12" i="1"/>
  <c r="K11" i="1"/>
  <c r="K10" i="1"/>
  <c r="N5" i="1" l="1"/>
  <c r="N6" i="1"/>
  <c r="N7" i="1"/>
  <c r="I7" i="1"/>
  <c r="I8" i="1"/>
  <c r="I9" i="1"/>
  <c r="K5" i="1"/>
  <c r="K6" i="1"/>
  <c r="K7" i="1"/>
  <c r="K8" i="1"/>
  <c r="K9" i="1"/>
  <c r="I3" i="1" l="1"/>
  <c r="K3" i="1"/>
  <c r="J3" i="1" s="1"/>
  <c r="M9" i="1" l="1"/>
  <c r="N9" i="1" s="1"/>
  <c r="M8" i="1"/>
  <c r="N8" i="1" s="1"/>
  <c r="N3" i="1" l="1"/>
  <c r="L3" i="1" l="1"/>
  <c r="M3" i="1"/>
</calcChain>
</file>

<file path=xl/sharedStrings.xml><?xml version="1.0" encoding="utf-8"?>
<sst xmlns="http://schemas.openxmlformats.org/spreadsheetml/2006/main" count="46" uniqueCount="34">
  <si>
    <t>COLOR</t>
  </si>
  <si>
    <t>STYLE</t>
  </si>
  <si>
    <t>SKU</t>
  </si>
  <si>
    <t>ADMIRAL</t>
  </si>
  <si>
    <t>BLACK</t>
  </si>
  <si>
    <t>NAVY</t>
  </si>
  <si>
    <t>REED XS SATCHEL XBODY</t>
  </si>
  <si>
    <t>35F4S6RC0T</t>
  </si>
  <si>
    <t>35F4S6RC0B</t>
  </si>
  <si>
    <t>JAYCEE LG BACKPACK</t>
  </si>
  <si>
    <t>35S2G8TB7L</t>
  </si>
  <si>
    <t>ARTICLE</t>
  </si>
  <si>
    <t>PHOTO</t>
  </si>
  <si>
    <t>RETAIL</t>
  </si>
  <si>
    <t>PRICE</t>
  </si>
  <si>
    <t xml:space="preserve">% DISCOUNT </t>
  </si>
  <si>
    <t>NEW QTY MK</t>
  </si>
  <si>
    <t>WHOLESALE</t>
  </si>
  <si>
    <t>AVRIL SM TZ SATCHEL</t>
  </si>
  <si>
    <t>OPTIC WHITE</t>
  </si>
  <si>
    <t>35T5S4VS1Y</t>
  </si>
  <si>
    <t>TTL RRP</t>
  </si>
  <si>
    <t>TTL WHS</t>
  </si>
  <si>
    <t>TTL VALUE</t>
  </si>
  <si>
    <t>PEANUT</t>
  </si>
  <si>
    <t xml:space="preserve">LT SKY </t>
  </si>
  <si>
    <t>LYRA POUCHETTE</t>
  </si>
  <si>
    <t>PEAUNUT</t>
  </si>
  <si>
    <t>35T4S1YC1L</t>
  </si>
  <si>
    <t>CARMELA CROSS</t>
  </si>
  <si>
    <t>MK PEANUT</t>
  </si>
  <si>
    <t>35F4S1QC5V</t>
  </si>
  <si>
    <t>35T5S1QC1Y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</si>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</sst>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0" fontId="0" fillId="0" borderId="0" xfId="1" applyNumberFormat="1" applyFont="1" applyFill="1" applyAlignment="1">
      <alignment horizontal="center"/>
    </xf>
    <xf numFmtId="10" fontId="5" fillId="2" borderId="1" xfId="1" applyNumberFormat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/>
    <xf numFmtId="164" fontId="0" fillId="0" borderId="0" xfId="0" applyNumberForma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6</xdr:row>
      <xdr:rowOff>127000</xdr:rowOff>
    </xdr:from>
    <xdr:to>
      <xdr:col>2</xdr:col>
      <xdr:colOff>1544320</xdr:colOff>
      <xdr:row>6</xdr:row>
      <xdr:rowOff>1774190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1C50A0CE-E5FA-4541-A71D-93D21EA7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800" y="30619700"/>
          <a:ext cx="1231900" cy="1651000"/>
        </a:xfrm>
        <a:prstGeom prst="rect">
          <a:avLst/>
        </a:prstGeom>
      </xdr:spPr>
    </xdr:pic>
    <xdr:clientData fLocksWithSheet="0"/>
  </xdr:twoCellAnchor>
  <xdr:twoCellAnchor editAs="oneCell">
    <xdr:from>
      <xdr:col>2</xdr:col>
      <xdr:colOff>279400</xdr:colOff>
      <xdr:row>5</xdr:row>
      <xdr:rowOff>215900</xdr:rowOff>
    </xdr:from>
    <xdr:to>
      <xdr:col>2</xdr:col>
      <xdr:colOff>1503680</xdr:colOff>
      <xdr:row>5</xdr:row>
      <xdr:rowOff>1866900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668E89FE-F4E7-A444-BF92-2007015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24765000"/>
          <a:ext cx="1231900" cy="1651000"/>
        </a:xfrm>
        <a:prstGeom prst="rect">
          <a:avLst/>
        </a:prstGeom>
      </xdr:spPr>
    </xdr:pic>
    <xdr:clientData fLocksWithSheet="0"/>
  </xdr:twoCellAnchor>
  <xdr:twoCellAnchor editAs="oneCell">
    <xdr:from>
      <xdr:col>2</xdr:col>
      <xdr:colOff>266700</xdr:colOff>
      <xdr:row>4</xdr:row>
      <xdr:rowOff>127000</xdr:rowOff>
    </xdr:from>
    <xdr:to>
      <xdr:col>2</xdr:col>
      <xdr:colOff>1506220</xdr:colOff>
      <xdr:row>4</xdr:row>
      <xdr:rowOff>1774190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FF47FCCB-488C-D343-9DA0-7656D8A30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9700" y="20713700"/>
          <a:ext cx="1231900" cy="1651000"/>
        </a:xfrm>
        <a:prstGeom prst="rect">
          <a:avLst/>
        </a:prstGeom>
      </xdr:spPr>
    </xdr:pic>
    <xdr:clientData fLocksWithSheet="0"/>
  </xdr:twoCellAnchor>
  <xdr:twoCellAnchor editAs="oneCell">
    <xdr:from>
      <xdr:col>2</xdr:col>
      <xdr:colOff>381000</xdr:colOff>
      <xdr:row>7</xdr:row>
      <xdr:rowOff>114300</xdr:rowOff>
    </xdr:from>
    <xdr:to>
      <xdr:col>2</xdr:col>
      <xdr:colOff>1546518</xdr:colOff>
      <xdr:row>7</xdr:row>
      <xdr:rowOff>1696720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6909100F-C976-C842-A5E3-8E48818B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4000" y="36080700"/>
          <a:ext cx="1175043" cy="1574800"/>
        </a:xfrm>
        <a:prstGeom prst="rect">
          <a:avLst/>
        </a:prstGeom>
      </xdr:spPr>
    </xdr:pic>
    <xdr:clientData fLocksWithSheet="0"/>
  </xdr:twoCellAnchor>
  <xdr:twoCellAnchor editAs="oneCell">
    <xdr:from>
      <xdr:col>2</xdr:col>
      <xdr:colOff>397934</xdr:colOff>
      <xdr:row>8</xdr:row>
      <xdr:rowOff>203200</xdr:rowOff>
    </xdr:from>
    <xdr:to>
      <xdr:col>2</xdr:col>
      <xdr:colOff>1447799</xdr:colOff>
      <xdr:row>8</xdr:row>
      <xdr:rowOff>1619252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9B7D344C-691A-5949-9B99-E3387D6BB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89401" y="37964533"/>
          <a:ext cx="1049865" cy="1404622"/>
        </a:xfrm>
        <a:prstGeom prst="rect">
          <a:avLst/>
        </a:prstGeom>
      </xdr:spPr>
    </xdr:pic>
    <xdr:clientData fLocksWithSheet="0"/>
  </xdr:twoCellAnchor>
  <xdr:twoCellAnchor editAs="oneCell">
    <xdr:from>
      <xdr:col>2</xdr:col>
      <xdr:colOff>635000</xdr:colOff>
      <xdr:row>9</xdr:row>
      <xdr:rowOff>185279</xdr:rowOff>
    </xdr:from>
    <xdr:to>
      <xdr:col>2</xdr:col>
      <xdr:colOff>1809750</xdr:colOff>
      <xdr:row>9</xdr:row>
      <xdr:rowOff>1762125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5C23275-0ACB-B543-BE66-96977038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18000" y="10456404"/>
          <a:ext cx="1174750" cy="1576846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396875</xdr:colOff>
      <xdr:row>10</xdr:row>
      <xdr:rowOff>39115</xdr:rowOff>
    </xdr:from>
    <xdr:to>
      <xdr:col>2</xdr:col>
      <xdr:colOff>1635125</xdr:colOff>
      <xdr:row>10</xdr:row>
      <xdr:rowOff>1698625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F77A1E1-4B3F-9841-98FD-AE9468AA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79875" y="12088240"/>
          <a:ext cx="1238250" cy="165951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11</xdr:row>
      <xdr:rowOff>253999</xdr:rowOff>
    </xdr:from>
    <xdr:to>
      <xdr:col>2</xdr:col>
      <xdr:colOff>1459157</xdr:colOff>
      <xdr:row>11</xdr:row>
      <xdr:rowOff>1635124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972087-55B2-9C42-B0E6-69F792AB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1625" y="14081124"/>
          <a:ext cx="1030532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12</xdr:row>
      <xdr:rowOff>273843</xdr:rowOff>
    </xdr:from>
    <xdr:to>
      <xdr:col>2</xdr:col>
      <xdr:colOff>1428750</xdr:colOff>
      <xdr:row>12</xdr:row>
      <xdr:rowOff>1603374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9F154D3-0727-EE49-B7C2-169E56536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48125" y="15878968"/>
          <a:ext cx="1063625" cy="132953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13</xdr:row>
      <xdr:rowOff>349249</xdr:rowOff>
    </xdr:from>
    <xdr:to>
      <xdr:col>2</xdr:col>
      <xdr:colOff>1446320</xdr:colOff>
      <xdr:row>13</xdr:row>
      <xdr:rowOff>1679574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B37013C6-BB25-AF4C-8A65-FF2CC92E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64000" y="17732374"/>
          <a:ext cx="1065320" cy="1330325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396875</xdr:colOff>
      <xdr:row>14</xdr:row>
      <xdr:rowOff>47625</xdr:rowOff>
    </xdr:from>
    <xdr:to>
      <xdr:col>2</xdr:col>
      <xdr:colOff>1605085</xdr:colOff>
      <xdr:row>14</xdr:row>
      <xdr:rowOff>1666875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3B898D5-EB4F-E04C-BCC7-3EA533430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79875" y="19208750"/>
          <a:ext cx="1208210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16"/>
  <sheetViews>
    <sheetView tabSelected="1" zoomScale="80" zoomScaleNormal="80" workbookViewId="0">
      <selection activeCell="V6" sqref="V6"/>
    </sheetView>
  </sheetViews>
  <sheetFormatPr defaultColWidth="8.875" defaultRowHeight="14.25"/>
  <cols>
    <col min="2" max="2" width="39.5" bestFit="1" customWidth="1"/>
    <col min="3" max="3" width="24.5" customWidth="1"/>
    <col min="4" max="4" width="18.5" bestFit="1" customWidth="1"/>
    <col min="5" max="5" width="14.375" style="1" bestFit="1" customWidth="1"/>
    <col min="6" max="6" width="13.625" style="1" bestFit="1" customWidth="1"/>
    <col min="7" max="7" width="19.875" style="1" customWidth="1"/>
    <col min="8" max="8" width="13.375" style="2" customWidth="1"/>
    <col min="9" max="9" width="15.5" style="2" bestFit="1" customWidth="1"/>
    <col min="10" max="10" width="16.5" style="2" bestFit="1" customWidth="1"/>
    <col min="11" max="11" width="17.5" style="2" customWidth="1"/>
    <col min="12" max="12" width="18.125" style="8" hidden="1" customWidth="1"/>
    <col min="13" max="13" width="14.125" style="2" hidden="1" customWidth="1"/>
    <col min="14" max="14" width="16.875" style="2" hidden="1" customWidth="1"/>
    <col min="15" max="15" width="16.375" customWidth="1"/>
  </cols>
  <sheetData>
    <row r="3" spans="2:15" ht="15">
      <c r="G3" s="3">
        <f>SUM(G5:G15)</f>
        <v>410</v>
      </c>
      <c r="H3" s="4"/>
      <c r="I3" s="4">
        <f>SUM(I5:I11)</f>
        <v>44520</v>
      </c>
      <c r="J3" s="4">
        <f>K3/G3</f>
        <v>271.46341463414632</v>
      </c>
      <c r="K3" s="4">
        <f>SUM(K5:K11)</f>
        <v>111300</v>
      </c>
      <c r="L3" s="9">
        <f>1-(N3/K3)</f>
        <v>0.87184186882300096</v>
      </c>
      <c r="M3" s="11">
        <f>N3/G3</f>
        <v>34.790243902439023</v>
      </c>
      <c r="N3" s="11">
        <f>SUM(N5:N11)</f>
        <v>14264</v>
      </c>
    </row>
    <row r="4" spans="2:15" ht="15">
      <c r="B4" s="13" t="s">
        <v>11</v>
      </c>
      <c r="C4" s="13" t="s">
        <v>12</v>
      </c>
      <c r="D4" s="13" t="s">
        <v>0</v>
      </c>
      <c r="E4" s="13" t="s">
        <v>1</v>
      </c>
      <c r="F4" s="14" t="s">
        <v>2</v>
      </c>
      <c r="G4" s="3" t="s">
        <v>16</v>
      </c>
      <c r="H4" s="4" t="s">
        <v>17</v>
      </c>
      <c r="I4" s="4" t="s">
        <v>22</v>
      </c>
      <c r="J4" s="4" t="s">
        <v>13</v>
      </c>
      <c r="K4" s="4" t="s">
        <v>21</v>
      </c>
      <c r="L4" s="9" t="s">
        <v>15</v>
      </c>
      <c r="M4" s="11" t="s">
        <v>14</v>
      </c>
      <c r="N4" s="11" t="s">
        <v>23</v>
      </c>
    </row>
    <row r="5" spans="2:15" ht="156" customHeight="1">
      <c r="B5" s="15" t="s">
        <v>6</v>
      </c>
      <c r="C5" s="15"/>
      <c r="D5" s="15" t="s">
        <v>5</v>
      </c>
      <c r="E5" s="16" t="s">
        <v>7</v>
      </c>
      <c r="F5" s="17">
        <v>785308567</v>
      </c>
      <c r="G5" s="5">
        <v>40</v>
      </c>
      <c r="H5" s="6">
        <f>J5/2.5</f>
        <v>140</v>
      </c>
      <c r="I5" s="6">
        <f>H5*G5</f>
        <v>5600</v>
      </c>
      <c r="J5" s="6">
        <v>350</v>
      </c>
      <c r="K5" s="6">
        <f t="shared" ref="K5:K15" si="0">J5*G5</f>
        <v>14000</v>
      </c>
      <c r="L5" s="10">
        <v>0.8</v>
      </c>
      <c r="M5" s="12">
        <v>70</v>
      </c>
      <c r="N5" s="12">
        <f t="shared" ref="N5:N9" si="1">M5*G5</f>
        <v>2800</v>
      </c>
    </row>
    <row r="6" spans="2:15" ht="156" customHeight="1">
      <c r="B6" s="15" t="s">
        <v>6</v>
      </c>
      <c r="C6" s="15"/>
      <c r="D6" s="15" t="s">
        <v>3</v>
      </c>
      <c r="E6" s="16" t="s">
        <v>8</v>
      </c>
      <c r="F6" s="17">
        <v>785308566</v>
      </c>
      <c r="G6" s="5">
        <v>10</v>
      </c>
      <c r="H6" s="6">
        <f t="shared" ref="H6:H15" si="2">J6/2.5</f>
        <v>140</v>
      </c>
      <c r="I6" s="6">
        <f>H6*G6</f>
        <v>1400</v>
      </c>
      <c r="J6" s="6">
        <v>350</v>
      </c>
      <c r="K6" s="6">
        <f t="shared" si="0"/>
        <v>3500</v>
      </c>
      <c r="L6" s="10">
        <v>0.8</v>
      </c>
      <c r="M6" s="12">
        <v>70</v>
      </c>
      <c r="N6" s="12">
        <f t="shared" si="1"/>
        <v>700</v>
      </c>
    </row>
    <row r="7" spans="2:15" ht="156" customHeight="1">
      <c r="B7" s="15" t="s">
        <v>9</v>
      </c>
      <c r="C7" s="15"/>
      <c r="D7" s="15" t="s">
        <v>4</v>
      </c>
      <c r="E7" s="18" t="s">
        <v>10</v>
      </c>
      <c r="F7" s="17">
        <v>616309656</v>
      </c>
      <c r="G7" s="5">
        <v>40</v>
      </c>
      <c r="H7" s="6">
        <f t="shared" si="2"/>
        <v>218</v>
      </c>
      <c r="I7" s="6">
        <f t="shared" ref="I7:I15" si="3">H7*G7</f>
        <v>8720</v>
      </c>
      <c r="J7" s="6">
        <v>545</v>
      </c>
      <c r="K7" s="6">
        <f t="shared" si="0"/>
        <v>21800</v>
      </c>
      <c r="L7" s="10">
        <v>0.82</v>
      </c>
      <c r="M7" s="12">
        <v>98.1</v>
      </c>
      <c r="N7" s="12">
        <f t="shared" si="1"/>
        <v>3924</v>
      </c>
    </row>
    <row r="8" spans="2:15" ht="140.1" customHeight="1">
      <c r="B8" s="15" t="s">
        <v>18</v>
      </c>
      <c r="C8" s="19"/>
      <c r="D8" s="15" t="s">
        <v>19</v>
      </c>
      <c r="E8" s="15" t="s">
        <v>20</v>
      </c>
      <c r="F8" s="20">
        <v>785371397</v>
      </c>
      <c r="G8" s="3">
        <v>40</v>
      </c>
      <c r="H8" s="6">
        <f t="shared" si="2"/>
        <v>180</v>
      </c>
      <c r="I8" s="6">
        <f t="shared" si="3"/>
        <v>7200</v>
      </c>
      <c r="J8" s="7">
        <v>450</v>
      </c>
      <c r="K8" s="6">
        <f t="shared" si="0"/>
        <v>18000</v>
      </c>
      <c r="L8" s="9">
        <v>0.81</v>
      </c>
      <c r="M8" s="11">
        <f t="shared" ref="M8:M9" si="4">J8-J8*L8</f>
        <v>85.5</v>
      </c>
      <c r="N8" s="12">
        <f t="shared" si="1"/>
        <v>3420</v>
      </c>
      <c r="O8" s="21"/>
    </row>
    <row r="9" spans="2:15" ht="140.1" customHeight="1">
      <c r="B9" s="15" t="s">
        <v>18</v>
      </c>
      <c r="C9" s="19"/>
      <c r="D9" s="15" t="s">
        <v>4</v>
      </c>
      <c r="E9" s="15" t="s">
        <v>20</v>
      </c>
      <c r="F9" s="20">
        <v>785371396</v>
      </c>
      <c r="G9" s="3">
        <v>40</v>
      </c>
      <c r="H9" s="6">
        <f t="shared" si="2"/>
        <v>180</v>
      </c>
      <c r="I9" s="6">
        <f t="shared" si="3"/>
        <v>7200</v>
      </c>
      <c r="J9" s="7">
        <v>450</v>
      </c>
      <c r="K9" s="6">
        <f t="shared" si="0"/>
        <v>18000</v>
      </c>
      <c r="L9" s="9">
        <v>0.81</v>
      </c>
      <c r="M9" s="11">
        <f t="shared" si="4"/>
        <v>85.5</v>
      </c>
      <c r="N9" s="12">
        <f t="shared" si="1"/>
        <v>3420</v>
      </c>
    </row>
    <row r="10" spans="2:15" ht="140.1" customHeight="1">
      <c r="B10" s="15" t="s">
        <v>18</v>
      </c>
      <c r="C10" s="19"/>
      <c r="D10" s="15" t="s">
        <v>24</v>
      </c>
      <c r="E10" s="15" t="s">
        <v>20</v>
      </c>
      <c r="F10" s="20">
        <v>785371398</v>
      </c>
      <c r="G10" s="3">
        <v>40</v>
      </c>
      <c r="H10" s="6">
        <f t="shared" si="2"/>
        <v>180</v>
      </c>
      <c r="I10" s="6">
        <f t="shared" si="3"/>
        <v>7200</v>
      </c>
      <c r="J10" s="7">
        <v>450</v>
      </c>
      <c r="K10" s="6">
        <f t="shared" si="0"/>
        <v>18000</v>
      </c>
      <c r="L10" s="9"/>
      <c r="M10" s="11"/>
      <c r="N10" s="12"/>
    </row>
    <row r="11" spans="2:15" ht="140.1" customHeight="1">
      <c r="B11" s="15" t="s">
        <v>18</v>
      </c>
      <c r="C11" s="19"/>
      <c r="D11" s="15" t="s">
        <v>25</v>
      </c>
      <c r="E11" s="15" t="s">
        <v>20</v>
      </c>
      <c r="F11" s="20">
        <v>785371399</v>
      </c>
      <c r="G11" s="3">
        <v>40</v>
      </c>
      <c r="H11" s="6">
        <f t="shared" si="2"/>
        <v>180</v>
      </c>
      <c r="I11" s="6">
        <f t="shared" si="3"/>
        <v>7200</v>
      </c>
      <c r="J11" s="7">
        <v>450</v>
      </c>
      <c r="K11" s="6">
        <f t="shared" si="0"/>
        <v>18000</v>
      </c>
      <c r="L11" s="9"/>
      <c r="M11" s="11"/>
      <c r="N11" s="12"/>
    </row>
    <row r="12" spans="2:15" ht="140.1" customHeight="1">
      <c r="B12" s="15" t="s">
        <v>26</v>
      </c>
      <c r="C12" s="19"/>
      <c r="D12" s="15" t="s">
        <v>27</v>
      </c>
      <c r="E12" s="15" t="s">
        <v>28</v>
      </c>
      <c r="F12" s="20">
        <v>785370747</v>
      </c>
      <c r="G12" s="3">
        <v>40</v>
      </c>
      <c r="H12" s="6">
        <f t="shared" si="2"/>
        <v>130</v>
      </c>
      <c r="I12" s="6">
        <f t="shared" si="3"/>
        <v>5200</v>
      </c>
      <c r="J12" s="7">
        <v>325</v>
      </c>
      <c r="K12" s="6">
        <f t="shared" si="0"/>
        <v>13000</v>
      </c>
      <c r="L12" s="9"/>
      <c r="M12" s="11"/>
      <c r="N12" s="12"/>
    </row>
    <row r="13" spans="2:15" ht="140.1" customHeight="1">
      <c r="B13" s="15" t="s">
        <v>29</v>
      </c>
      <c r="C13" s="19"/>
      <c r="D13" s="15" t="s">
        <v>4</v>
      </c>
      <c r="E13" s="15" t="s">
        <v>32</v>
      </c>
      <c r="F13" s="20">
        <v>785371289</v>
      </c>
      <c r="G13" s="3">
        <v>40</v>
      </c>
      <c r="H13" s="6">
        <f t="shared" si="2"/>
        <v>130</v>
      </c>
      <c r="I13" s="6">
        <f t="shared" si="3"/>
        <v>5200</v>
      </c>
      <c r="J13" s="7">
        <v>325</v>
      </c>
      <c r="K13" s="6">
        <f t="shared" si="0"/>
        <v>13000</v>
      </c>
      <c r="L13" s="9"/>
      <c r="M13" s="11"/>
      <c r="N13" s="12"/>
    </row>
    <row r="14" spans="2:15" ht="140.1" customHeight="1">
      <c r="B14" s="15" t="s">
        <v>29</v>
      </c>
      <c r="C14" s="19"/>
      <c r="D14" s="15" t="s">
        <v>30</v>
      </c>
      <c r="E14" s="15" t="s">
        <v>31</v>
      </c>
      <c r="F14" s="20">
        <v>785370136</v>
      </c>
      <c r="G14" s="3">
        <v>40</v>
      </c>
      <c r="H14" s="6">
        <f t="shared" si="2"/>
        <v>130</v>
      </c>
      <c r="I14" s="6">
        <f t="shared" si="3"/>
        <v>5200</v>
      </c>
      <c r="J14" s="7">
        <v>325</v>
      </c>
      <c r="K14" s="6">
        <f t="shared" si="0"/>
        <v>13000</v>
      </c>
      <c r="L14" s="9"/>
      <c r="M14" s="11"/>
      <c r="N14" s="12"/>
    </row>
    <row r="15" spans="2:15" ht="140.1" customHeight="1">
      <c r="B15" s="15" t="s">
        <v>29</v>
      </c>
      <c r="C15" s="19"/>
      <c r="D15" s="15" t="s">
        <v>33</v>
      </c>
      <c r="E15" s="15" t="s">
        <v>32</v>
      </c>
      <c r="F15" s="20">
        <v>7853712904</v>
      </c>
      <c r="G15" s="3">
        <v>40</v>
      </c>
      <c r="H15" s="6">
        <f t="shared" si="2"/>
        <v>130</v>
      </c>
      <c r="I15" s="6">
        <f t="shared" si="3"/>
        <v>5200</v>
      </c>
      <c r="J15" s="7">
        <v>325</v>
      </c>
      <c r="K15" s="6">
        <f t="shared" si="0"/>
        <v>13000</v>
      </c>
      <c r="L15" s="9"/>
      <c r="M15" s="11"/>
      <c r="N15" s="12"/>
    </row>
    <row r="16" spans="2:15">
      <c r="G16" s="1">
        <f>SUM(G5:G15)</f>
        <v>410</v>
      </c>
    </row>
  </sheetData>
  <autoFilter ref="B4:N11"/>
  <pageMargins left="0.7" right="0.7" top="0.75" bottom="0.75" header="0.3" footer="0.3"/>
  <pageSetup scale="4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2025-08-03T13:37:35Z</cp:lastPrinted>
  <dcterms:created xsi:type="dcterms:W3CDTF">2025-06-25T13:10:29Z</dcterms:created>
  <dcterms:modified xsi:type="dcterms:W3CDTF">2025-08-27T10:52:05Z</dcterms:modified>
  <cp:category/>
</cp:coreProperties>
</file>